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trieblich\69\Verkauf\Garnbedarf-Rechner\"/>
    </mc:Choice>
  </mc:AlternateContent>
  <xr:revisionPtr revIDLastSave="0" documentId="13_ncr:1_{19D69FCE-AC2B-47B1-B66E-4F1F02F17069}" xr6:coauthVersionLast="47" xr6:coauthVersionMax="47" xr10:uidLastSave="{00000000-0000-0000-0000-000000000000}"/>
  <bookViews>
    <workbookView xWindow="-120" yWindow="-120" windowWidth="25440" windowHeight="15390" xr2:uid="{49395680-B5F8-4DEF-92D1-2F03B980184E}"/>
  </bookViews>
  <sheets>
    <sheet name="Wollkrauts-Garnbedarfrechne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/>
  <c r="C10" i="2"/>
  <c r="C12" i="2"/>
  <c r="C11" i="2"/>
  <c r="C13" i="2" l="1"/>
  <c r="C20" i="2" s="1"/>
  <c r="C19" i="2" l="1"/>
</calcChain>
</file>

<file path=xl/sharedStrings.xml><?xml version="1.0" encoding="utf-8"?>
<sst xmlns="http://schemas.openxmlformats.org/spreadsheetml/2006/main" count="65" uniqueCount="45">
  <si>
    <t>Kamm</t>
  </si>
  <si>
    <t>Einsprung</t>
  </si>
  <si>
    <t>Länge Kette</t>
  </si>
  <si>
    <t>cm</t>
  </si>
  <si>
    <t>m</t>
  </si>
  <si>
    <t>Bedarf Kette</t>
  </si>
  <si>
    <t>Bedarf Schuss</t>
  </si>
  <si>
    <t>Bedarf gesamt</t>
  </si>
  <si>
    <t>WPI</t>
  </si>
  <si>
    <t>Nadel-stärke</t>
  </si>
  <si>
    <t>Eingaben:</t>
  </si>
  <si>
    <t>Annahmen:</t>
  </si>
  <si>
    <t>/10</t>
  </si>
  <si>
    <t>Ergebnis:</t>
  </si>
  <si>
    <t>g</t>
  </si>
  <si>
    <t>Meter pro 100 g</t>
  </si>
  <si>
    <t>empfohlen: 40 cm</t>
  </si>
  <si>
    <t>empfohlen: 10 %</t>
  </si>
  <si>
    <t>Garnbedarf für Webstücke</t>
  </si>
  <si>
    <t>8-10</t>
  </si>
  <si>
    <t>12-14</t>
  </si>
  <si>
    <t>16-18</t>
  </si>
  <si>
    <t>/</t>
  </si>
  <si>
    <t>-</t>
  </si>
  <si>
    <t>Nur bei gleichem Garn für Kette und Schuss.</t>
  </si>
  <si>
    <t>bis</t>
  </si>
  <si>
    <t>Kettverlust</t>
  </si>
  <si>
    <t>4) Vorgaben:</t>
  </si>
  <si>
    <t>Gesamtgewicht von</t>
  </si>
  <si>
    <t>Empfehlung:</t>
  </si>
  <si>
    <t>4,5-5,5</t>
  </si>
  <si>
    <t>3-4</t>
  </si>
  <si>
    <t>1) wählbare Größen:</t>
  </si>
  <si>
    <t>3) Minimal 0,1 m, 
      maximal 15 m</t>
  </si>
  <si>
    <t>2) Ganze Zahlen, 
      maximal Kammbreite</t>
  </si>
  <si>
    <t>≥6</t>
  </si>
  <si>
    <t>≥20</t>
  </si>
  <si>
    <t>≤2,5</t>
  </si>
  <si>
    <r>
      <t>Kamm</t>
    </r>
    <r>
      <rPr>
        <b/>
        <vertAlign val="superscript"/>
        <sz val="12"/>
        <color theme="1"/>
        <rFont val="Cambria"/>
        <family val="1"/>
      </rPr>
      <t>1)</t>
    </r>
  </si>
  <si>
    <r>
      <t>Webstück-Breite</t>
    </r>
    <r>
      <rPr>
        <b/>
        <vertAlign val="superscript"/>
        <sz val="12"/>
        <color theme="1"/>
        <rFont val="Cambria"/>
        <family val="1"/>
      </rPr>
      <t>2)</t>
    </r>
  </si>
  <si>
    <r>
      <t>Webstück-Länge</t>
    </r>
    <r>
      <rPr>
        <b/>
        <vertAlign val="superscript"/>
        <sz val="12"/>
        <color theme="1"/>
        <rFont val="Cambria"/>
        <family val="1"/>
      </rPr>
      <t>3)</t>
    </r>
  </si>
  <si>
    <r>
      <t>Garnstärke WPI</t>
    </r>
    <r>
      <rPr>
        <b/>
        <vertAlign val="superscript"/>
        <sz val="12"/>
        <color theme="1"/>
        <rFont val="Cambria"/>
        <family val="1"/>
      </rPr>
      <t>4)</t>
    </r>
  </si>
  <si>
    <r>
      <t>Nadelstärke</t>
    </r>
    <r>
      <rPr>
        <b/>
        <vertAlign val="superscript"/>
        <sz val="12"/>
        <color theme="1"/>
        <rFont val="Cambria"/>
        <family val="1"/>
      </rPr>
      <t>4)</t>
    </r>
  </si>
  <si>
    <r>
      <t xml:space="preserve">       Bei gleichem Garn zu erwarten</t>
    </r>
    <r>
      <rPr>
        <vertAlign val="superscript"/>
        <sz val="12"/>
        <color theme="1"/>
        <rFont val="Cambria"/>
        <family val="1"/>
      </rPr>
      <t>4)</t>
    </r>
    <r>
      <rPr>
        <sz val="12"/>
        <color theme="1"/>
        <rFont val="Cambria"/>
        <family val="1"/>
      </rPr>
      <t>:</t>
    </r>
  </si>
  <si>
    <t>Bedenke auch, dass unterschiedliche Stoffe 
beim Waschen mehr oder weniger eingehen!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</si>
</sst>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color theme="1"/>
      <name val="Arial"/>
      <family val="2"/>
    </font>
    <font>
      <b/>
      <sz val="18"/>
      <color theme="1"/>
      <name val="Cambria"/>
      <family val="1"/>
    </font>
    <font>
      <sz val="11"/>
      <color theme="1"/>
      <name val="Cambria"/>
      <family val="1"/>
    </font>
    <font>
      <sz val="8"/>
      <color theme="0"/>
      <name val="Cambria"/>
      <family val="1"/>
    </font>
    <font>
      <sz val="8"/>
      <color theme="1"/>
      <name val="Cambria"/>
      <family val="1"/>
    </font>
    <font>
      <sz val="6"/>
      <color theme="0" tint="-0.249977111117893"/>
      <name val="Cambria"/>
      <family val="1"/>
    </font>
    <font>
      <sz val="10"/>
      <color theme="1"/>
      <name val="Cambria"/>
      <family val="1"/>
    </font>
    <font>
      <sz val="10"/>
      <color theme="0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vertAlign val="superscript"/>
      <sz val="12"/>
      <color theme="1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vertAlign val="superscript"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6" fillId="2" borderId="9" xfId="0" quotePrefix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quotePrefix="1" applyFont="1" applyFill="1" applyBorder="1" applyAlignment="1">
      <alignment horizontal="right" vertical="center" wrapText="1"/>
    </xf>
    <xf numFmtId="0" fontId="6" fillId="2" borderId="5" xfId="0" quotePrefix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0" xfId="0" quotePrefix="1" applyFont="1" applyFill="1" applyAlignment="1">
      <alignment horizontal="right" vertical="center" wrapText="1"/>
    </xf>
    <xf numFmtId="0" fontId="6" fillId="2" borderId="6" xfId="0" quotePrefix="1" applyFont="1" applyFill="1" applyBorder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0" xfId="0" quotePrefix="1" applyFont="1" applyFill="1" applyAlignment="1">
      <alignment horizontal="right" vertical="center"/>
    </xf>
    <xf numFmtId="0" fontId="6" fillId="2" borderId="0" xfId="0" quotePrefix="1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3" xfId="0" quotePrefix="1" applyFont="1" applyFill="1" applyBorder="1" applyAlignment="1">
      <alignment horizontal="right" vertical="center"/>
    </xf>
    <xf numFmtId="0" fontId="6" fillId="2" borderId="8" xfId="0" quotePrefix="1" applyFont="1" applyFill="1" applyBorder="1" applyAlignment="1">
      <alignment horizontal="left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6" fillId="2" borderId="10" xfId="0" quotePrefix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quotePrefix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6" fontId="6" fillId="2" borderId="0" xfId="0" quotePrefix="1" applyNumberFormat="1" applyFont="1" applyFill="1" applyAlignment="1">
      <alignment horizontal="center" vertical="center"/>
    </xf>
    <xf numFmtId="0" fontId="6" fillId="2" borderId="3" xfId="0" quotePrefix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9" fillId="2" borderId="0" xfId="0" quotePrefix="1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 wrapText="1"/>
    </xf>
    <xf numFmtId="9" fontId="13" fillId="0" borderId="1" xfId="0" applyNumberFormat="1" applyFont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>
      <alignment vertical="center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13" fillId="2" borderId="0" xfId="0" applyFont="1" applyFill="1" applyAlignment="1">
      <alignment horizontal="right" vertical="center" wrapText="1"/>
    </xf>
    <xf numFmtId="164" fontId="13" fillId="2" borderId="0" xfId="0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right" vertical="center" wrapText="1"/>
    </xf>
    <xf numFmtId="164" fontId="12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1" fontId="13" fillId="2" borderId="0" xfId="0" applyNumberFormat="1" applyFont="1" applyFill="1" applyAlignment="1">
      <alignment horizontal="right" vertical="center" wrapText="1"/>
    </xf>
    <xf numFmtId="1" fontId="12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right"/>
    </xf>
    <xf numFmtId="0" fontId="6" fillId="2" borderId="0" xfId="0" quotePrefix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2" borderId="0" xfId="0" quotePrefix="1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6" fillId="2" borderId="4" xfId="0" quotePrefix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101068</xdr:colOff>
      <xdr:row>0</xdr:row>
      <xdr:rowOff>52386</xdr:rowOff>
    </xdr:from>
    <xdr:to>
      <xdr:col>12</xdr:col>
      <xdr:colOff>97005</xdr:colOff>
      <xdr:row>0</xdr:row>
      <xdr:rowOff>561975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FEE3926-8F70-25D6-F685-EBEB3D850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2543" y="52386"/>
          <a:ext cx="2234312" cy="50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2B99-3770-4409-81AA-C07DC9D312BC}">
  <dimension ref="A1:M20"/>
  <sheetViews>
    <sheetView tabSelected="1" zoomScaleNormal="100" workbookViewId="0">
      <selection activeCell="C3" sqref="C3"/>
    </sheetView>
  </sheetViews>
  <sheetFormatPr baseColWidth="10" defaultColWidth="14.140625" defaultRowHeight="33" customHeight="1" x14ac:dyDescent="0.2"/>
  <cols>
    <col min="1" max="1" width="14.140625" style="8"/>
    <col min="2" max="2" width="25.42578125" style="2" customWidth="1"/>
    <col min="3" max="3" width="12.85546875" style="8" bestFit="1" customWidth="1"/>
    <col min="4" max="4" width="5" style="8" bestFit="1" customWidth="1"/>
    <col min="5" max="5" width="5.28515625" style="8" customWidth="1"/>
    <col min="6" max="6" width="4" style="9" customWidth="1"/>
    <col min="7" max="7" width="5.7109375" style="6" customWidth="1"/>
    <col min="8" max="8" width="6.7109375" style="6" customWidth="1"/>
    <col min="9" max="9" width="7.28515625" style="10" customWidth="1"/>
    <col min="10" max="10" width="4" style="6" bestFit="1" customWidth="1"/>
    <col min="11" max="11" width="1.85546875" style="11" bestFit="1" customWidth="1"/>
    <col min="12" max="12" width="4" style="11" bestFit="1" customWidth="1"/>
    <col min="13" max="13" width="2.5703125" style="6" bestFit="1" customWidth="1"/>
    <col min="14" max="16384" width="14.140625" style="8"/>
  </cols>
  <sheetData>
    <row r="1" spans="1:13" ht="78" customHeight="1" x14ac:dyDescent="0.3">
      <c r="A1" s="1" t="s">
        <v>18</v>
      </c>
      <c r="C1" s="3"/>
      <c r="D1" s="3"/>
      <c r="E1" s="69"/>
      <c r="F1" s="69"/>
      <c r="G1" s="69"/>
      <c r="H1" s="69"/>
      <c r="I1" s="69"/>
      <c r="J1" s="69"/>
      <c r="K1" s="69"/>
      <c r="L1" s="69"/>
      <c r="M1" s="69"/>
    </row>
    <row r="2" spans="1:13" ht="30" customHeight="1" x14ac:dyDescent="0.2">
      <c r="A2" s="4"/>
      <c r="C2" s="3"/>
      <c r="D2" s="3"/>
      <c r="E2" s="3"/>
      <c r="F2" s="5"/>
    </row>
    <row r="3" spans="1:13" s="7" customFormat="1" ht="30" customHeight="1" x14ac:dyDescent="0.2">
      <c r="A3" s="52" t="s">
        <v>10</v>
      </c>
      <c r="B3" s="53" t="s">
        <v>38</v>
      </c>
      <c r="C3" s="54">
        <v>50</v>
      </c>
      <c r="D3" s="55" t="s">
        <v>12</v>
      </c>
      <c r="E3" s="55"/>
      <c r="F3" s="12" t="s">
        <v>32</v>
      </c>
      <c r="G3" s="13"/>
      <c r="H3" s="13"/>
      <c r="I3" s="14"/>
      <c r="J3" s="15">
        <v>20</v>
      </c>
      <c r="K3" s="16" t="s">
        <v>22</v>
      </c>
      <c r="L3" s="17">
        <v>10</v>
      </c>
      <c r="M3" s="18"/>
    </row>
    <row r="4" spans="1:13" s="7" customFormat="1" ht="30" customHeight="1" x14ac:dyDescent="0.2">
      <c r="A4" s="56"/>
      <c r="B4" s="53" t="s">
        <v>39</v>
      </c>
      <c r="C4" s="54">
        <v>45</v>
      </c>
      <c r="D4" s="52" t="s">
        <v>3</v>
      </c>
      <c r="E4" s="52"/>
      <c r="F4" s="81" t="s">
        <v>34</v>
      </c>
      <c r="G4" s="82"/>
      <c r="H4" s="82"/>
      <c r="I4" s="83"/>
      <c r="J4" s="19">
        <v>30</v>
      </c>
      <c r="K4" s="20" t="s">
        <v>22</v>
      </c>
      <c r="L4" s="21">
        <v>10</v>
      </c>
      <c r="M4" s="18"/>
    </row>
    <row r="5" spans="1:13" s="7" customFormat="1" ht="30" customHeight="1" x14ac:dyDescent="0.2">
      <c r="A5" s="56"/>
      <c r="B5" s="53" t="s">
        <v>40</v>
      </c>
      <c r="C5" s="54">
        <v>1</v>
      </c>
      <c r="D5" s="52" t="s">
        <v>4</v>
      </c>
      <c r="E5" s="52"/>
      <c r="F5" s="84" t="s">
        <v>33</v>
      </c>
      <c r="G5" s="85"/>
      <c r="H5" s="85"/>
      <c r="I5" s="86"/>
      <c r="J5" s="23">
        <v>40</v>
      </c>
      <c r="K5" s="24" t="s">
        <v>22</v>
      </c>
      <c r="L5" s="21">
        <v>10</v>
      </c>
      <c r="M5" s="18"/>
    </row>
    <row r="6" spans="1:13" s="7" customFormat="1" ht="30" customHeight="1" x14ac:dyDescent="0.2">
      <c r="A6" s="56"/>
      <c r="B6" s="53"/>
      <c r="C6" s="56"/>
      <c r="D6" s="55"/>
      <c r="E6" s="55"/>
      <c r="F6" s="25"/>
      <c r="G6" s="18"/>
      <c r="H6" s="18"/>
      <c r="I6" s="26"/>
      <c r="J6" s="27">
        <v>50</v>
      </c>
      <c r="K6" s="28" t="s">
        <v>22</v>
      </c>
      <c r="L6" s="29">
        <v>10</v>
      </c>
      <c r="M6" s="18"/>
    </row>
    <row r="7" spans="1:13" s="7" customFormat="1" ht="30" customHeight="1" x14ac:dyDescent="0.2">
      <c r="A7" s="52" t="s">
        <v>11</v>
      </c>
      <c r="B7" s="57" t="s">
        <v>1</v>
      </c>
      <c r="C7" s="58">
        <v>0.1</v>
      </c>
      <c r="D7" s="59"/>
      <c r="E7" s="59"/>
      <c r="F7" s="25" t="s">
        <v>17</v>
      </c>
      <c r="G7" s="18"/>
      <c r="H7" s="18"/>
      <c r="I7" s="20"/>
      <c r="J7" s="30"/>
      <c r="K7" s="22"/>
      <c r="L7" s="22"/>
      <c r="M7" s="18"/>
    </row>
    <row r="8" spans="1:13" s="7" customFormat="1" ht="30" customHeight="1" x14ac:dyDescent="0.2">
      <c r="A8" s="52"/>
      <c r="B8" s="57" t="s">
        <v>26</v>
      </c>
      <c r="C8" s="60">
        <v>40</v>
      </c>
      <c r="D8" s="59" t="s">
        <v>3</v>
      </c>
      <c r="E8" s="59"/>
      <c r="F8" s="25" t="s">
        <v>16</v>
      </c>
      <c r="G8" s="18"/>
      <c r="H8" s="18"/>
      <c r="I8" s="26"/>
      <c r="J8" s="31"/>
      <c r="K8" s="32"/>
      <c r="L8" s="32"/>
      <c r="M8" s="18"/>
    </row>
    <row r="9" spans="1:13" s="7" customFormat="1" ht="30" customHeight="1" x14ac:dyDescent="0.2">
      <c r="A9" s="52"/>
      <c r="B9" s="57"/>
      <c r="C9" s="61"/>
      <c r="D9" s="59"/>
      <c r="E9" s="59"/>
      <c r="F9" s="25"/>
      <c r="G9" s="18"/>
      <c r="H9" s="18"/>
      <c r="I9" s="26"/>
      <c r="J9" s="31"/>
      <c r="K9" s="32"/>
      <c r="L9" s="32"/>
      <c r="M9" s="31"/>
    </row>
    <row r="10" spans="1:13" s="7" customFormat="1" ht="30" customHeight="1" x14ac:dyDescent="0.2">
      <c r="A10" s="52" t="s">
        <v>13</v>
      </c>
      <c r="B10" s="53" t="s">
        <v>2</v>
      </c>
      <c r="C10" s="61">
        <f>(C5*100+C5*100*C7+C8)/100</f>
        <v>1.5</v>
      </c>
      <c r="D10" s="59" t="s">
        <v>4</v>
      </c>
      <c r="E10" s="59"/>
      <c r="F10" s="70" t="s">
        <v>44</v>
      </c>
      <c r="G10" s="71"/>
      <c r="H10" s="71"/>
      <c r="I10" s="71"/>
      <c r="J10" s="71"/>
      <c r="K10" s="71"/>
      <c r="L10" s="71"/>
      <c r="M10" s="71"/>
    </row>
    <row r="11" spans="1:13" s="7" customFormat="1" ht="30" customHeight="1" x14ac:dyDescent="0.2">
      <c r="A11" s="56"/>
      <c r="B11" s="53" t="s">
        <v>5</v>
      </c>
      <c r="C11" s="62">
        <f>C4*(C5*100+C5*100*C7+C8)/1000*C3</f>
        <v>337.5</v>
      </c>
      <c r="D11" s="59" t="s">
        <v>4</v>
      </c>
      <c r="E11" s="59"/>
      <c r="F11" s="72"/>
      <c r="G11" s="72"/>
      <c r="H11" s="72"/>
      <c r="I11" s="72"/>
      <c r="J11" s="72"/>
      <c r="K11" s="72"/>
      <c r="L11" s="72"/>
      <c r="M11" s="72"/>
    </row>
    <row r="12" spans="1:13" s="7" customFormat="1" ht="30" customHeight="1" x14ac:dyDescent="0.2">
      <c r="A12" s="52"/>
      <c r="B12" s="53" t="s">
        <v>6</v>
      </c>
      <c r="C12" s="63">
        <f>ROUNDUP(C4*((C5*100+C5*100*C7+C8)/100-C8/100)*C3/10,0)</f>
        <v>248</v>
      </c>
      <c r="D12" s="59" t="s">
        <v>4</v>
      </c>
      <c r="E12" s="59"/>
      <c r="F12" s="33"/>
      <c r="G12" s="31"/>
      <c r="H12" s="31"/>
      <c r="I12" s="26"/>
      <c r="J12" s="31"/>
      <c r="K12" s="32"/>
      <c r="L12" s="32"/>
      <c r="M12" s="31"/>
    </row>
    <row r="13" spans="1:13" s="7" customFormat="1" ht="30" customHeight="1" x14ac:dyDescent="0.2">
      <c r="A13" s="52"/>
      <c r="B13" s="53" t="s">
        <v>7</v>
      </c>
      <c r="C13" s="64">
        <f>C11+C12</f>
        <v>585.5</v>
      </c>
      <c r="D13" s="59" t="s">
        <v>4</v>
      </c>
      <c r="E13" s="59"/>
      <c r="F13" s="73" t="s">
        <v>24</v>
      </c>
      <c r="G13" s="74"/>
      <c r="H13" s="74"/>
      <c r="I13" s="74"/>
      <c r="J13" s="74"/>
      <c r="K13" s="74"/>
      <c r="L13" s="74"/>
      <c r="M13" s="74"/>
    </row>
    <row r="14" spans="1:13" s="7" customFormat="1" ht="30" customHeight="1" x14ac:dyDescent="0.2">
      <c r="A14" s="52"/>
      <c r="B14" s="53"/>
      <c r="C14" s="53"/>
      <c r="D14" s="65"/>
      <c r="E14" s="59"/>
      <c r="F14" s="33"/>
      <c r="G14" s="31"/>
      <c r="H14" s="31"/>
      <c r="I14" s="26"/>
      <c r="J14" s="31"/>
      <c r="K14" s="32"/>
      <c r="L14" s="32"/>
      <c r="M14" s="31"/>
    </row>
    <row r="15" spans="1:13" s="7" customFormat="1" ht="30" customHeight="1" x14ac:dyDescent="0.2">
      <c r="A15" s="52" t="s">
        <v>29</v>
      </c>
      <c r="B15" s="53" t="s">
        <v>41</v>
      </c>
      <c r="C15" s="61" t="str">
        <f>VLOOKUP(C3,F16:M20,3)</f>
        <v>≥20</v>
      </c>
      <c r="D15" s="59"/>
      <c r="E15" s="56"/>
      <c r="F15" s="34" t="s">
        <v>27</v>
      </c>
      <c r="G15" s="35"/>
      <c r="H15" s="35"/>
      <c r="I15" s="35"/>
      <c r="J15" s="15"/>
      <c r="K15" s="35"/>
      <c r="L15" s="36"/>
      <c r="M15" s="37"/>
    </row>
    <row r="16" spans="1:13" s="7" customFormat="1" ht="30" customHeight="1" x14ac:dyDescent="0.2">
      <c r="A16" s="52"/>
      <c r="B16" s="53" t="s">
        <v>42</v>
      </c>
      <c r="C16" s="61" t="str">
        <f>VLOOKUP(C3,F16:M20,4)</f>
        <v>≤2,5</v>
      </c>
      <c r="D16" s="59"/>
      <c r="E16" s="56"/>
      <c r="F16" s="38" t="s">
        <v>0</v>
      </c>
      <c r="G16" s="31"/>
      <c r="H16" s="39" t="s">
        <v>8</v>
      </c>
      <c r="I16" s="39" t="s">
        <v>9</v>
      </c>
      <c r="J16" s="75" t="s">
        <v>15</v>
      </c>
      <c r="K16" s="76"/>
      <c r="L16" s="76"/>
      <c r="M16" s="77"/>
    </row>
    <row r="17" spans="1:13" s="7" customFormat="1" ht="30" customHeight="1" x14ac:dyDescent="0.2">
      <c r="A17" s="52"/>
      <c r="B17" s="53"/>
      <c r="C17" s="61"/>
      <c r="D17" s="59"/>
      <c r="E17" s="56"/>
      <c r="F17" s="19">
        <v>20</v>
      </c>
      <c r="G17" s="22" t="s">
        <v>12</v>
      </c>
      <c r="H17" s="40" t="s">
        <v>19</v>
      </c>
      <c r="I17" s="50" t="s">
        <v>35</v>
      </c>
      <c r="J17" s="41">
        <v>60</v>
      </c>
      <c r="K17" s="40" t="s">
        <v>23</v>
      </c>
      <c r="L17" s="42">
        <v>140</v>
      </c>
      <c r="M17" s="43" t="s">
        <v>4</v>
      </c>
    </row>
    <row r="18" spans="1:13" s="7" customFormat="1" ht="30" customHeight="1" x14ac:dyDescent="0.2">
      <c r="A18" s="52"/>
      <c r="B18" s="78" t="s">
        <v>43</v>
      </c>
      <c r="C18" s="79"/>
      <c r="D18" s="79"/>
      <c r="E18" s="80"/>
      <c r="F18" s="19">
        <v>30</v>
      </c>
      <c r="G18" s="22" t="s">
        <v>12</v>
      </c>
      <c r="H18" s="40" t="s">
        <v>20</v>
      </c>
      <c r="I18" s="44" t="s">
        <v>30</v>
      </c>
      <c r="J18" s="41">
        <v>140</v>
      </c>
      <c r="K18" s="40" t="s">
        <v>23</v>
      </c>
      <c r="L18" s="42">
        <v>200</v>
      </c>
      <c r="M18" s="43" t="s">
        <v>4</v>
      </c>
    </row>
    <row r="19" spans="1:13" s="7" customFormat="1" ht="30" customHeight="1" x14ac:dyDescent="0.2">
      <c r="A19" s="52"/>
      <c r="B19" s="66" t="s">
        <v>28</v>
      </c>
      <c r="C19" s="67">
        <f>C13/VLOOKUP(C3,F16:M20,7)*100</f>
        <v>97.583333333333329</v>
      </c>
      <c r="D19" s="59" t="s">
        <v>14</v>
      </c>
      <c r="E19" s="56"/>
      <c r="F19" s="23">
        <v>40</v>
      </c>
      <c r="G19" s="22" t="s">
        <v>12</v>
      </c>
      <c r="H19" s="40" t="s">
        <v>21</v>
      </c>
      <c r="I19" s="40" t="s">
        <v>31</v>
      </c>
      <c r="J19" s="41">
        <v>200</v>
      </c>
      <c r="K19" s="40" t="s">
        <v>23</v>
      </c>
      <c r="L19" s="42">
        <v>400</v>
      </c>
      <c r="M19" s="43" t="s">
        <v>4</v>
      </c>
    </row>
    <row r="20" spans="1:13" s="7" customFormat="1" ht="30" customHeight="1" x14ac:dyDescent="0.2">
      <c r="A20" s="52"/>
      <c r="B20" s="66" t="s">
        <v>25</v>
      </c>
      <c r="C20" s="68">
        <f>C13/VLOOKUP(C3,F16:M20,5)*100</f>
        <v>146.375</v>
      </c>
      <c r="D20" s="56" t="s">
        <v>14</v>
      </c>
      <c r="E20" s="56"/>
      <c r="F20" s="27">
        <v>50</v>
      </c>
      <c r="G20" s="45" t="s">
        <v>12</v>
      </c>
      <c r="H20" s="51" t="s">
        <v>36</v>
      </c>
      <c r="I20" s="51" t="s">
        <v>37</v>
      </c>
      <c r="J20" s="46">
        <v>400</v>
      </c>
      <c r="K20" s="47" t="s">
        <v>23</v>
      </c>
      <c r="L20" s="48">
        <v>600</v>
      </c>
      <c r="M20" s="49" t="s">
        <v>4</v>
      </c>
    </row>
  </sheetData>
  <sheetProtection algorithmName="SHA-512" hashValue="o9JjBgcwHIt2/RHEdGzJQigmy3IeYN6EZPFYXTPb48L2xY/O3qjLvQ/akM+Dehox/gFGBz/0Qld50pr8zo+nqQ==" saltValue="wXf1BDKPVFbPL3eAuhm2mg==" spinCount="100000" sheet="1" objects="1" scenarios="1" selectLockedCells="1"/>
  <mergeCells count="7">
    <mergeCell ref="E1:M1"/>
    <mergeCell ref="F10:M11"/>
    <mergeCell ref="F13:M13"/>
    <mergeCell ref="J16:M16"/>
    <mergeCell ref="B18:E18"/>
    <mergeCell ref="F4:I4"/>
    <mergeCell ref="F5:I5"/>
  </mergeCells>
  <dataValidations count="3">
    <dataValidation type="decimal" allowBlank="1" showInputMessage="1" showErrorMessage="1" sqref="C5" xr:uid="{E2E7714B-7001-47CA-9CBA-6CB4CAEB4116}">
      <formula1>0.1</formula1>
      <formula2>15</formula2>
    </dataValidation>
    <dataValidation type="decimal" allowBlank="1" showInputMessage="1" showErrorMessage="1" sqref="C7" xr:uid="{427A7B52-7520-4DCF-868C-9B2E1808CF07}">
      <formula1>0.01</formula1>
      <formula2>0.85</formula2>
    </dataValidation>
    <dataValidation type="list" allowBlank="1" showInputMessage="1" showErrorMessage="1" sqref="C3" xr:uid="{BB198302-CE52-4928-8C7F-193B007F7677}">
      <formula1>$J$3:$J$6</formula1>
    </dataValidation>
  </dataValidations>
  <pageMargins left="0.23622047244094491" right="0.23622047244094491" top="0.74803149606299213" bottom="0.74803149606299213" header="0" footer="0.31496062992125984"/>
  <pageSetup paperSize="9" orientation="portrait" r:id="rId1"/>
  <headerFooter>
    <oddFooter>&amp;L© Wollkraut – Magazin, kreativ mit Naturfasern und -farben&amp;RAngaben ohne Gewähr</oddFooter>
  </headerFooter>
  <drawing r:id="rId2"/>
  <webPublishItems count="2">
    <webPublishItem id="30910" divId="Wollkraut-Rechner_Garnbedarf_30910" sourceType="sheet" destinationFile="D:\69\Verkauf\Wollkraut-Rechner_Garnbedarf.htm" title="Wollkraut-Rechner: Garnverbrauch für Webstücke"/>
    <webPublishItem id="25395" divId="Wollkraut-Rechner_Garnbedarf_25395" sourceType="range" sourceRef="A1:D20" destinationFile="D:\69\Verkauf\Wollkraut-Rechner_Garnbedarf.htm" title="Wollkraut-Rechner: Garnverbrauch für Webstücke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Wollkrauts-Garnbedarfrechner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Hinderer</dc:creator>
  <cp:lastModifiedBy>Detlef Hinderer</cp:lastModifiedBy>
  <cp:lastPrinted>2024-01-01T17:17:07Z</cp:lastPrinted>
  <dcterms:created xsi:type="dcterms:W3CDTF">2022-12-04T10:19:06Z</dcterms:created>
  <dcterms:modified xsi:type="dcterms:W3CDTF">2024-01-01T17:19:54Z</dcterms:modified>
</cp:coreProperties>
</file>